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anucci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P56" i="1"/>
  <c r="P57" i="1"/>
  <c r="P58" i="1"/>
  <c r="P59" i="1"/>
  <c r="P60" i="1"/>
  <c r="P61" i="1"/>
  <c r="P62" i="1"/>
  <c r="P63" i="1"/>
  <c r="P64" i="1"/>
  <c r="P65" i="1"/>
  <c r="P55" i="1"/>
  <c r="O56" i="1"/>
  <c r="O57" i="1"/>
  <c r="O58" i="1"/>
  <c r="O59" i="1"/>
  <c r="O60" i="1"/>
  <c r="O61" i="1"/>
  <c r="O62" i="1"/>
  <c r="O63" i="1"/>
  <c r="O64" i="1"/>
  <c r="O65" i="1"/>
  <c r="O55" i="1"/>
  <c r="N56" i="1"/>
  <c r="N57" i="1"/>
  <c r="N58" i="1"/>
  <c r="N59" i="1"/>
  <c r="N60" i="1"/>
  <c r="N61" i="1"/>
  <c r="N62" i="1"/>
  <c r="N63" i="1"/>
  <c r="N64" i="1"/>
  <c r="N65" i="1"/>
  <c r="N55" i="1"/>
  <c r="G55" i="1"/>
  <c r="G56" i="1"/>
  <c r="G57" i="1"/>
  <c r="G58" i="1"/>
  <c r="G59" i="1"/>
  <c r="G60" i="1"/>
  <c r="G61" i="1"/>
  <c r="G62" i="1"/>
  <c r="G63" i="1"/>
  <c r="G54" i="1"/>
  <c r="F55" i="1"/>
  <c r="F56" i="1"/>
  <c r="F57" i="1"/>
  <c r="F58" i="1"/>
  <c r="F59" i="1"/>
  <c r="F60" i="1"/>
  <c r="F61" i="1"/>
  <c r="F62" i="1"/>
  <c r="F63" i="1"/>
  <c r="F54" i="1"/>
  <c r="E55" i="1"/>
  <c r="E56" i="1"/>
  <c r="E57" i="1"/>
  <c r="E58" i="1"/>
  <c r="E59" i="1"/>
  <c r="E60" i="1"/>
  <c r="E61" i="1"/>
  <c r="E62" i="1"/>
  <c r="E63" i="1"/>
  <c r="E54" i="1"/>
  <c r="C18" i="1"/>
  <c r="D18" i="1"/>
  <c r="D19" i="1" s="1"/>
  <c r="M65" i="1"/>
  <c r="M64" i="1"/>
  <c r="M63" i="1"/>
  <c r="M62" i="1"/>
  <c r="M61" i="1"/>
  <c r="M60" i="1"/>
  <c r="M59" i="1"/>
  <c r="M58" i="1"/>
  <c r="M57" i="1"/>
  <c r="M56" i="1"/>
  <c r="M55" i="1"/>
  <c r="D64" i="1"/>
  <c r="D63" i="1"/>
  <c r="D62" i="1"/>
  <c r="D61" i="1"/>
  <c r="D60" i="1"/>
  <c r="D59" i="1"/>
  <c r="D58" i="1"/>
  <c r="D57" i="1"/>
  <c r="D56" i="1"/>
  <c r="D55" i="1"/>
  <c r="D54" i="1"/>
  <c r="H5" i="1" l="1"/>
  <c r="H6" i="1"/>
  <c r="H7" i="1"/>
  <c r="H8" i="1"/>
  <c r="H9" i="1"/>
  <c r="H10" i="1"/>
  <c r="H11" i="1"/>
  <c r="H12" i="1"/>
  <c r="H13" i="1"/>
  <c r="H14" i="1"/>
  <c r="H15" i="1"/>
  <c r="H16" i="1"/>
  <c r="H4" i="1"/>
  <c r="M4" i="1"/>
  <c r="M19" i="1"/>
  <c r="M18" i="1"/>
  <c r="M17" i="1"/>
  <c r="M6" i="1"/>
  <c r="M7" i="1"/>
  <c r="M8" i="1"/>
  <c r="M9" i="1"/>
  <c r="M10" i="1"/>
  <c r="M11" i="1"/>
  <c r="M12" i="1"/>
  <c r="M13" i="1"/>
  <c r="M14" i="1"/>
  <c r="M15" i="1"/>
  <c r="M16" i="1"/>
  <c r="M5" i="1"/>
</calcChain>
</file>

<file path=xl/sharedStrings.xml><?xml version="1.0" encoding="utf-8"?>
<sst xmlns="http://schemas.openxmlformats.org/spreadsheetml/2006/main" count="41" uniqueCount="23">
  <si>
    <t>v</t>
  </si>
  <si>
    <t>bulb</t>
  </si>
  <si>
    <t>ma</t>
  </si>
  <si>
    <t>a</t>
  </si>
  <si>
    <t>diode</t>
  </si>
  <si>
    <t>LED</t>
  </si>
  <si>
    <t>200mA Setting</t>
  </si>
  <si>
    <t>20mA Setting</t>
  </si>
  <si>
    <t>Resistance</t>
  </si>
  <si>
    <t>resistor</t>
  </si>
  <si>
    <t>Diode Readings</t>
  </si>
  <si>
    <t>CSSA Workshop Ohms Law Sample Data</t>
  </si>
  <si>
    <t>Current (A)</t>
  </si>
  <si>
    <t>Resistance tot</t>
  </si>
  <si>
    <t>Resistance Diode</t>
  </si>
  <si>
    <t>Current Diode (A)</t>
  </si>
  <si>
    <t>Total Resistance</t>
  </si>
  <si>
    <t>Resistance LED</t>
  </si>
  <si>
    <t>Current LED</t>
  </si>
  <si>
    <t>LED DATA SERIES</t>
  </si>
  <si>
    <t>DIODE DATA SERIES</t>
  </si>
  <si>
    <t>Light Bulb Data Series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</si>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</sst>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Light Bulb,</a:t>
            </a:r>
            <a:r>
              <a:rPr lang="en-US" baseline="0"/>
              <a:t> Current vs Voltage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968960727270003"/>
                  <c:y val="0.616694928059365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Sheet1!$K$4:$K$20</c:f>
              <c:numCache>
                <c:formatCode>General</c:formatCode>
                <c:ptCount val="1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11</c:v>
                </c:pt>
                <c:pt idx="14">
                  <c:v>14.7</c:v>
                </c:pt>
                <c:pt idx="15">
                  <c:v>19.600000000000001</c:v>
                </c:pt>
                <c:pt idx="16">
                  <c:v>0</c:v>
                </c:pt>
              </c:numCache>
            </c:numRef>
          </c:xVal>
          <c:yVal>
            <c:numRef>
              <c:f>Sheet1!$M$4:$M$20</c:f>
              <c:numCache>
                <c:formatCode>General</c:formatCode>
                <c:ptCount val="17"/>
                <c:pt idx="0">
                  <c:v>7.0999999999999991E-5</c:v>
                </c:pt>
                <c:pt idx="1">
                  <c:v>8.7000000000000001E-5</c:v>
                </c:pt>
                <c:pt idx="2">
                  <c:v>9.800000000000001E-5</c:v>
                </c:pt>
                <c:pt idx="3">
                  <c:v>1.1E-4</c:v>
                </c:pt>
                <c:pt idx="4">
                  <c:v>1.22E-4</c:v>
                </c:pt>
                <c:pt idx="5">
                  <c:v>1.3000000000000002E-4</c:v>
                </c:pt>
                <c:pt idx="6">
                  <c:v>1.4000000000000001E-4</c:v>
                </c:pt>
                <c:pt idx="7">
                  <c:v>1.5200000000000001E-4</c:v>
                </c:pt>
                <c:pt idx="8">
                  <c:v>1.63E-4</c:v>
                </c:pt>
                <c:pt idx="9">
                  <c:v>1.7199999999999998E-4</c:v>
                </c:pt>
                <c:pt idx="10">
                  <c:v>1.7999999999999998E-4</c:v>
                </c:pt>
                <c:pt idx="11">
                  <c:v>1.92E-4</c:v>
                </c:pt>
                <c:pt idx="12">
                  <c:v>2.02E-4</c:v>
                </c:pt>
                <c:pt idx="13">
                  <c:v>2.7E-4</c:v>
                </c:pt>
                <c:pt idx="14">
                  <c:v>3.6999999999999999E-4</c:v>
                </c:pt>
                <c:pt idx="15">
                  <c:v>3.6999999999999999E-4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052520"/>
        <c:axId val="257051736"/>
      </c:scatterChart>
      <c:valAx>
        <c:axId val="257052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1736"/>
        <c:crosses val="autoZero"/>
        <c:crossBetween val="midCat"/>
      </c:valAx>
      <c:valAx>
        <c:axId val="25705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2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Resistor, Currents vs.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371495441242434E-2"/>
                  <c:y val="0.575830374144408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Sheet1!$F$4:$F$17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0</c:v>
                </c:pt>
              </c:numCache>
            </c:numRef>
          </c:xVal>
          <c:yVal>
            <c:numRef>
              <c:f>Sheet1!$H$4:$H$17</c:f>
              <c:numCache>
                <c:formatCode>General</c:formatCode>
                <c:ptCount val="14"/>
                <c:pt idx="0">
                  <c:v>5.44E-4</c:v>
                </c:pt>
                <c:pt idx="1">
                  <c:v>1.1339999999999998E-3</c:v>
                </c:pt>
                <c:pt idx="2">
                  <c:v>1.632E-3</c:v>
                </c:pt>
                <c:pt idx="3">
                  <c:v>2.5000000000000001E-3</c:v>
                </c:pt>
                <c:pt idx="4">
                  <c:v>3.0699999999999998E-3</c:v>
                </c:pt>
                <c:pt idx="5">
                  <c:v>3.64E-3</c:v>
                </c:pt>
                <c:pt idx="6">
                  <c:v>4.2199999999999998E-3</c:v>
                </c:pt>
                <c:pt idx="7">
                  <c:v>4.8899999999999994E-3</c:v>
                </c:pt>
                <c:pt idx="8">
                  <c:v>5.45E-3</c:v>
                </c:pt>
                <c:pt idx="9">
                  <c:v>6.0699999999999999E-3</c:v>
                </c:pt>
                <c:pt idx="10">
                  <c:v>6.6600000000000001E-3</c:v>
                </c:pt>
                <c:pt idx="11">
                  <c:v>7.3400000000000002E-3</c:v>
                </c:pt>
                <c:pt idx="12">
                  <c:v>7.9100000000000004E-3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054480"/>
        <c:axId val="257054088"/>
      </c:scatterChart>
      <c:valAx>
        <c:axId val="257054480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4088"/>
        <c:crosses val="autoZero"/>
        <c:crossBetween val="midCat"/>
      </c:valAx>
      <c:valAx>
        <c:axId val="2570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5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LED Currents vs. Voltage</a:t>
            </a:r>
          </a:p>
        </c:rich>
      </c:tx>
      <c:layout>
        <c:manualLayout>
          <c:xMode val="edge"/>
          <c:yMode val="edge"/>
          <c:x val="0.3835693350831146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8120060436807"/>
                  <c:y val="0.505937378605268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rgbClr val="FF0000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6063725672787046"/>
                  <c:y val="0.401262540719388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Sheet1!$K$55:$K$66</c:f>
              <c:numCache>
                <c:formatCode>General</c:formatCode>
                <c:ptCount val="12"/>
                <c:pt idx="0">
                  <c:v>2.6</c:v>
                </c:pt>
                <c:pt idx="1">
                  <c:v>4.2</c:v>
                </c:pt>
                <c:pt idx="2">
                  <c:v>6.4</c:v>
                </c:pt>
                <c:pt idx="3">
                  <c:v>8.5</c:v>
                </c:pt>
                <c:pt idx="4">
                  <c:v>10.6</c:v>
                </c:pt>
                <c:pt idx="5">
                  <c:v>12.2</c:v>
                </c:pt>
                <c:pt idx="6">
                  <c:v>14.3</c:v>
                </c:pt>
                <c:pt idx="7">
                  <c:v>15.5</c:v>
                </c:pt>
                <c:pt idx="8">
                  <c:v>17</c:v>
                </c:pt>
                <c:pt idx="9">
                  <c:v>19.100000000000001</c:v>
                </c:pt>
                <c:pt idx="10">
                  <c:v>21</c:v>
                </c:pt>
                <c:pt idx="11">
                  <c:v>0</c:v>
                </c:pt>
              </c:numCache>
            </c:numRef>
          </c:xVal>
          <c:yVal>
            <c:numRef>
              <c:f>Sheet1!$P$55:$P$66</c:f>
              <c:numCache>
                <c:formatCode>General</c:formatCode>
                <c:ptCount val="12"/>
                <c:pt idx="0">
                  <c:v>9.2629245507085727E-5</c:v>
                </c:pt>
                <c:pt idx="1">
                  <c:v>6.1764705882352946E-3</c:v>
                </c:pt>
                <c:pt idx="2">
                  <c:v>1.6514118792599803E-2</c:v>
                </c:pt>
                <c:pt idx="3">
                  <c:v>3.3209693372898141E-2</c:v>
                </c:pt>
                <c:pt idx="4">
                  <c:v>5.0687093779015799E-2</c:v>
                </c:pt>
                <c:pt idx="5">
                  <c:v>7.0983916745506193E-2</c:v>
                </c:pt>
                <c:pt idx="6">
                  <c:v>9.780036968576708E-2</c:v>
                </c:pt>
                <c:pt idx="7">
                  <c:v>0.11331227436823099</c:v>
                </c:pt>
                <c:pt idx="8">
                  <c:v>0.14258572752548665</c:v>
                </c:pt>
                <c:pt idx="9">
                  <c:v>0.18596895578551251</c:v>
                </c:pt>
                <c:pt idx="10">
                  <c:v>0.22570093457943913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98104"/>
        <c:axId val="257459112"/>
      </c:scatterChart>
      <c:valAx>
        <c:axId val="222998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Voltages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59112"/>
        <c:crosses val="autoZero"/>
        <c:crossBetween val="midCat"/>
      </c:valAx>
      <c:valAx>
        <c:axId val="25745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98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Diode Current vs.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493064580519667"/>
                  <c:y val="-9.93584368533607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rgbClr val="FF0000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459470478811516"/>
                  <c:y val="0.661308295415643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Sheet1!$B$54:$B$64</c:f>
              <c:numCache>
                <c:formatCode>General</c:formatCode>
                <c:ptCount val="11"/>
                <c:pt idx="0">
                  <c:v>2.4</c:v>
                </c:pt>
                <c:pt idx="1">
                  <c:v>4.9000000000000004</c:v>
                </c:pt>
                <c:pt idx="2">
                  <c:v>6.5</c:v>
                </c:pt>
                <c:pt idx="3">
                  <c:v>8.6</c:v>
                </c:pt>
                <c:pt idx="4">
                  <c:v>9.5</c:v>
                </c:pt>
                <c:pt idx="5">
                  <c:v>11.3</c:v>
                </c:pt>
                <c:pt idx="6">
                  <c:v>13.2</c:v>
                </c:pt>
                <c:pt idx="7">
                  <c:v>16.100000000000001</c:v>
                </c:pt>
                <c:pt idx="8">
                  <c:v>18.399999999999999</c:v>
                </c:pt>
                <c:pt idx="9">
                  <c:v>20.3</c:v>
                </c:pt>
                <c:pt idx="10">
                  <c:v>0</c:v>
                </c:pt>
              </c:numCache>
            </c:numRef>
          </c:xVal>
          <c:yVal>
            <c:numRef>
              <c:f>Sheet1!$G$54:$G$64</c:f>
              <c:numCache>
                <c:formatCode>General</c:formatCode>
                <c:ptCount val="11"/>
                <c:pt idx="0">
                  <c:v>6.3157894736842104E-3</c:v>
                </c:pt>
                <c:pt idx="1">
                  <c:v>3.4805013927576553E-2</c:v>
                </c:pt>
                <c:pt idx="2">
                  <c:v>6.8067846607669555E-2</c:v>
                </c:pt>
                <c:pt idx="3">
                  <c:v>0.11340659340659334</c:v>
                </c:pt>
                <c:pt idx="4">
                  <c:v>0.14001377410468319</c:v>
                </c:pt>
                <c:pt idx="5">
                  <c:v>0.22953124999999977</c:v>
                </c:pt>
                <c:pt idx="6">
                  <c:v>0.30880733944954208</c:v>
                </c:pt>
                <c:pt idx="7">
                  <c:v>0.50546511627906809</c:v>
                </c:pt>
                <c:pt idx="8">
                  <c:v>0.91167420814479827</c:v>
                </c:pt>
                <c:pt idx="9">
                  <c:v>1.0773245614035047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459896"/>
        <c:axId val="257460288"/>
      </c:scatterChart>
      <c:valAx>
        <c:axId val="257459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60288"/>
        <c:crosses val="autoZero"/>
        <c:crossBetween val="midCat"/>
      </c:valAx>
      <c:valAx>
        <c:axId val="2574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5989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20</xdr:row>
      <xdr:rowOff>66675</xdr:rowOff>
    </xdr:from>
    <xdr:to>
      <xdr:col>15</xdr:col>
      <xdr:colOff>819150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21</xdr:row>
      <xdr:rowOff>123825</xdr:rowOff>
    </xdr:from>
    <xdr:to>
      <xdr:col>7</xdr:col>
      <xdr:colOff>400050</xdr:colOff>
      <xdr:row>45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66</xdr:row>
      <xdr:rowOff>185737</xdr:rowOff>
    </xdr:from>
    <xdr:to>
      <xdr:col>15</xdr:col>
      <xdr:colOff>819150</xdr:colOff>
      <xdr:row>89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66</xdr:row>
      <xdr:rowOff>109536</xdr:rowOff>
    </xdr:from>
    <xdr:to>
      <xdr:col>7</xdr:col>
      <xdr:colOff>342900</xdr:colOff>
      <xdr:row>89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S14" sqref="S14"/>
    </sheetView>
  </sheetViews>
  <sheetFormatPr defaultRowHeight="15" x14ac:dyDescent="0.25"/>
  <cols>
    <col min="2" max="2" width="10.7109375" bestFit="1" customWidth="1"/>
    <col min="3" max="3" width="10.42578125" customWidth="1"/>
    <col min="4" max="4" width="9.28515625" customWidth="1"/>
    <col min="5" max="5" width="13.5703125" bestFit="1" customWidth="1"/>
    <col min="6" max="6" width="16.28515625" bestFit="1" customWidth="1"/>
    <col min="7" max="7" width="16.7109375" bestFit="1" customWidth="1"/>
    <col min="8" max="8" width="10.85546875" bestFit="1" customWidth="1"/>
    <col min="13" max="13" width="13.85546875" bestFit="1" customWidth="1"/>
    <col min="14" max="14" width="15.42578125" bestFit="1" customWidth="1"/>
    <col min="15" max="15" width="18" bestFit="1" customWidth="1"/>
    <col min="16" max="16" width="15.140625" customWidth="1"/>
  </cols>
  <sheetData>
    <row r="1" spans="1:15" s="5" customFormat="1" ht="26.25" x14ac:dyDescent="0.4">
      <c r="A1" s="6" t="s">
        <v>11</v>
      </c>
      <c r="I1" s="7" t="s">
        <v>11</v>
      </c>
    </row>
    <row r="2" spans="1:15" x14ac:dyDescent="0.25">
      <c r="A2" s="1" t="s">
        <v>9</v>
      </c>
      <c r="B2" s="2"/>
      <c r="C2" s="2"/>
      <c r="F2" s="1" t="s">
        <v>9</v>
      </c>
      <c r="G2" s="2"/>
      <c r="H2" s="2"/>
      <c r="K2" s="1" t="s">
        <v>1</v>
      </c>
      <c r="L2" s="2" t="s">
        <v>7</v>
      </c>
      <c r="M2" s="2"/>
      <c r="O2" t="s">
        <v>21</v>
      </c>
    </row>
    <row r="3" spans="1:15" x14ac:dyDescent="0.25">
      <c r="A3" s="2" t="s">
        <v>0</v>
      </c>
      <c r="B3" s="2" t="s">
        <v>22</v>
      </c>
      <c r="C3" s="2" t="s">
        <v>12</v>
      </c>
      <c r="F3" s="2" t="s">
        <v>0</v>
      </c>
      <c r="G3" s="2" t="s">
        <v>22</v>
      </c>
      <c r="H3" s="2" t="s">
        <v>12</v>
      </c>
      <c r="K3" s="2" t="s">
        <v>0</v>
      </c>
      <c r="L3" s="2" t="s">
        <v>2</v>
      </c>
      <c r="M3" s="2" t="s">
        <v>12</v>
      </c>
    </row>
    <row r="4" spans="1:15" x14ac:dyDescent="0.25">
      <c r="A4" s="2">
        <v>0.5</v>
      </c>
      <c r="B4" s="2">
        <v>0.54400000000000004</v>
      </c>
      <c r="C4" s="2">
        <f>B4/1000</f>
        <v>5.44E-4</v>
      </c>
      <c r="F4" s="2">
        <v>0.5</v>
      </c>
      <c r="G4" s="2">
        <v>0.54400000000000004</v>
      </c>
      <c r="H4" s="2">
        <f>G4/1000</f>
        <v>5.44E-4</v>
      </c>
      <c r="K4" s="2">
        <v>0.5</v>
      </c>
      <c r="L4" s="2">
        <v>7.0999999999999994E-2</v>
      </c>
      <c r="M4" s="2">
        <f>L4/1000</f>
        <v>7.0999999999999991E-5</v>
      </c>
    </row>
    <row r="5" spans="1:15" x14ac:dyDescent="0.25">
      <c r="A5" s="2">
        <v>1</v>
      </c>
      <c r="B5" s="2">
        <v>1.1339999999999999</v>
      </c>
      <c r="C5" s="2">
        <f t="shared" ref="C5:C17" si="0">B5/1000</f>
        <v>1.1339999999999998E-3</v>
      </c>
      <c r="F5" s="2">
        <v>1</v>
      </c>
      <c r="G5" s="2">
        <v>1.1339999999999999</v>
      </c>
      <c r="H5" s="2">
        <f t="shared" ref="H5:H17" si="1">G5/1000</f>
        <v>1.1339999999999998E-3</v>
      </c>
      <c r="K5" s="2">
        <v>1</v>
      </c>
      <c r="L5" s="2">
        <v>8.6999999999999994E-2</v>
      </c>
      <c r="M5" s="2">
        <f>L5/1000</f>
        <v>8.7000000000000001E-5</v>
      </c>
    </row>
    <row r="6" spans="1:15" x14ac:dyDescent="0.25">
      <c r="A6" s="2">
        <v>1.5</v>
      </c>
      <c r="B6" s="2">
        <v>1.6319999999999999</v>
      </c>
      <c r="C6" s="2">
        <f t="shared" si="0"/>
        <v>1.632E-3</v>
      </c>
      <c r="F6" s="2">
        <v>1.5</v>
      </c>
      <c r="G6" s="2">
        <v>1.6319999999999999</v>
      </c>
      <c r="H6" s="2">
        <f t="shared" si="1"/>
        <v>1.632E-3</v>
      </c>
      <c r="K6" s="2">
        <v>1.5</v>
      </c>
      <c r="L6" s="2">
        <v>9.8000000000000004E-2</v>
      </c>
      <c r="M6" s="2">
        <f t="shared" ref="M6:M20" si="2">L6/1000</f>
        <v>9.800000000000001E-5</v>
      </c>
    </row>
    <row r="7" spans="1:15" x14ac:dyDescent="0.25">
      <c r="A7" s="2">
        <v>2</v>
      </c>
      <c r="B7" s="2">
        <v>2.5</v>
      </c>
      <c r="C7" s="2">
        <f t="shared" si="0"/>
        <v>2.5000000000000001E-3</v>
      </c>
      <c r="F7" s="2">
        <v>2</v>
      </c>
      <c r="G7" s="2">
        <v>2.5</v>
      </c>
      <c r="H7" s="2">
        <f t="shared" si="1"/>
        <v>2.5000000000000001E-3</v>
      </c>
      <c r="K7" s="2">
        <v>2</v>
      </c>
      <c r="L7" s="2">
        <v>0.11</v>
      </c>
      <c r="M7" s="2">
        <f t="shared" si="2"/>
        <v>1.1E-4</v>
      </c>
    </row>
    <row r="8" spans="1:15" x14ac:dyDescent="0.25">
      <c r="A8" s="2">
        <v>2.5</v>
      </c>
      <c r="B8" s="2">
        <v>3.07</v>
      </c>
      <c r="C8" s="2">
        <f t="shared" si="0"/>
        <v>3.0699999999999998E-3</v>
      </c>
      <c r="F8" s="2">
        <v>2.5</v>
      </c>
      <c r="G8" s="2">
        <v>3.07</v>
      </c>
      <c r="H8" s="2">
        <f t="shared" si="1"/>
        <v>3.0699999999999998E-3</v>
      </c>
      <c r="K8" s="2">
        <v>2.5</v>
      </c>
      <c r="L8" s="2">
        <v>0.122</v>
      </c>
      <c r="M8" s="2">
        <f t="shared" si="2"/>
        <v>1.22E-4</v>
      </c>
    </row>
    <row r="9" spans="1:15" x14ac:dyDescent="0.25">
      <c r="A9" s="2">
        <v>3</v>
      </c>
      <c r="B9" s="2">
        <v>3.64</v>
      </c>
      <c r="C9" s="2">
        <f t="shared" si="0"/>
        <v>3.64E-3</v>
      </c>
      <c r="F9" s="2">
        <v>3</v>
      </c>
      <c r="G9" s="2">
        <v>3.64</v>
      </c>
      <c r="H9" s="2">
        <f t="shared" si="1"/>
        <v>3.64E-3</v>
      </c>
      <c r="K9" s="2">
        <v>3</v>
      </c>
      <c r="L9" s="2">
        <v>0.13</v>
      </c>
      <c r="M9" s="2">
        <f t="shared" si="2"/>
        <v>1.3000000000000002E-4</v>
      </c>
    </row>
    <row r="10" spans="1:15" x14ac:dyDescent="0.25">
      <c r="A10" s="2">
        <v>3.5</v>
      </c>
      <c r="B10" s="2">
        <v>4.22</v>
      </c>
      <c r="C10" s="2">
        <f t="shared" si="0"/>
        <v>4.2199999999999998E-3</v>
      </c>
      <c r="F10" s="2">
        <v>3.5</v>
      </c>
      <c r="G10" s="2">
        <v>4.22</v>
      </c>
      <c r="H10" s="2">
        <f t="shared" si="1"/>
        <v>4.2199999999999998E-3</v>
      </c>
      <c r="K10" s="2">
        <v>3.5</v>
      </c>
      <c r="L10" s="2">
        <v>0.14000000000000001</v>
      </c>
      <c r="M10" s="2">
        <f t="shared" si="2"/>
        <v>1.4000000000000001E-4</v>
      </c>
    </row>
    <row r="11" spans="1:15" x14ac:dyDescent="0.25">
      <c r="A11" s="2">
        <v>4</v>
      </c>
      <c r="B11" s="2">
        <v>4.8899999999999997</v>
      </c>
      <c r="C11" s="2">
        <f t="shared" si="0"/>
        <v>4.8899999999999994E-3</v>
      </c>
      <c r="F11" s="2">
        <v>4</v>
      </c>
      <c r="G11" s="2">
        <v>4.8899999999999997</v>
      </c>
      <c r="H11" s="2">
        <f t="shared" si="1"/>
        <v>4.8899999999999994E-3</v>
      </c>
      <c r="K11" s="2">
        <v>4</v>
      </c>
      <c r="L11" s="2">
        <v>0.152</v>
      </c>
      <c r="M11" s="2">
        <f t="shared" si="2"/>
        <v>1.5200000000000001E-4</v>
      </c>
    </row>
    <row r="12" spans="1:15" x14ac:dyDescent="0.25">
      <c r="A12" s="2">
        <v>4.5</v>
      </c>
      <c r="B12" s="2">
        <v>5.45</v>
      </c>
      <c r="C12" s="2">
        <f t="shared" si="0"/>
        <v>5.45E-3</v>
      </c>
      <c r="F12" s="2">
        <v>4.5</v>
      </c>
      <c r="G12" s="2">
        <v>5.45</v>
      </c>
      <c r="H12" s="2">
        <f t="shared" si="1"/>
        <v>5.45E-3</v>
      </c>
      <c r="K12" s="2">
        <v>4.5</v>
      </c>
      <c r="L12" s="2">
        <v>0.16300000000000001</v>
      </c>
      <c r="M12" s="2">
        <f t="shared" si="2"/>
        <v>1.63E-4</v>
      </c>
    </row>
    <row r="13" spans="1:15" x14ac:dyDescent="0.25">
      <c r="A13" s="2">
        <v>5</v>
      </c>
      <c r="B13" s="2">
        <v>6.07</v>
      </c>
      <c r="C13" s="2">
        <f t="shared" si="0"/>
        <v>6.0699999999999999E-3</v>
      </c>
      <c r="F13" s="2">
        <v>5</v>
      </c>
      <c r="G13" s="2">
        <v>6.07</v>
      </c>
      <c r="H13" s="2">
        <f t="shared" si="1"/>
        <v>6.0699999999999999E-3</v>
      </c>
      <c r="K13" s="2">
        <v>5</v>
      </c>
      <c r="L13" s="2">
        <v>0.17199999999999999</v>
      </c>
      <c r="M13" s="2">
        <f t="shared" si="2"/>
        <v>1.7199999999999998E-4</v>
      </c>
    </row>
    <row r="14" spans="1:15" x14ac:dyDescent="0.25">
      <c r="A14" s="2">
        <v>5.5</v>
      </c>
      <c r="B14" s="2">
        <v>6.66</v>
      </c>
      <c r="C14" s="2">
        <f t="shared" si="0"/>
        <v>6.6600000000000001E-3</v>
      </c>
      <c r="F14" s="2">
        <v>5.5</v>
      </c>
      <c r="G14" s="2">
        <v>6.66</v>
      </c>
      <c r="H14" s="2">
        <f t="shared" si="1"/>
        <v>6.6600000000000001E-3</v>
      </c>
      <c r="K14" s="2">
        <v>5.5</v>
      </c>
      <c r="L14" s="2">
        <v>0.18</v>
      </c>
      <c r="M14" s="2">
        <f t="shared" si="2"/>
        <v>1.7999999999999998E-4</v>
      </c>
    </row>
    <row r="15" spans="1:15" x14ac:dyDescent="0.25">
      <c r="A15" s="2">
        <v>6</v>
      </c>
      <c r="B15" s="2">
        <v>7.34</v>
      </c>
      <c r="C15" s="2">
        <f t="shared" si="0"/>
        <v>7.3400000000000002E-3</v>
      </c>
      <c r="F15" s="2">
        <v>6</v>
      </c>
      <c r="G15" s="2">
        <v>7.34</v>
      </c>
      <c r="H15" s="2">
        <f t="shared" si="1"/>
        <v>7.3400000000000002E-3</v>
      </c>
      <c r="K15" s="2">
        <v>6</v>
      </c>
      <c r="L15" s="2">
        <v>0.192</v>
      </c>
      <c r="M15" s="2">
        <f t="shared" si="2"/>
        <v>1.92E-4</v>
      </c>
    </row>
    <row r="16" spans="1:15" x14ac:dyDescent="0.25">
      <c r="A16" s="2">
        <v>6.5</v>
      </c>
      <c r="B16" s="2">
        <v>7.91</v>
      </c>
      <c r="C16" s="2">
        <f t="shared" si="0"/>
        <v>7.9100000000000004E-3</v>
      </c>
      <c r="F16" s="2">
        <v>6.5</v>
      </c>
      <c r="G16" s="2">
        <v>7.91</v>
      </c>
      <c r="H16" s="2">
        <f t="shared" si="1"/>
        <v>7.9100000000000004E-3</v>
      </c>
      <c r="K16" s="2">
        <v>6.5</v>
      </c>
      <c r="L16" s="2">
        <v>0.20200000000000001</v>
      </c>
      <c r="M16" s="2">
        <f t="shared" si="2"/>
        <v>2.02E-4</v>
      </c>
    </row>
    <row r="17" spans="1:15" x14ac:dyDescent="0.25">
      <c r="A17" s="4">
        <v>0</v>
      </c>
      <c r="B17" s="4">
        <v>0</v>
      </c>
      <c r="C17" s="4">
        <v>0</v>
      </c>
      <c r="F17" s="4">
        <v>0</v>
      </c>
      <c r="G17" s="4">
        <v>0</v>
      </c>
      <c r="H17" s="4">
        <v>0</v>
      </c>
      <c r="K17" s="2">
        <v>11</v>
      </c>
      <c r="L17" s="2">
        <v>0.27</v>
      </c>
      <c r="M17" s="2">
        <f t="shared" si="2"/>
        <v>2.7E-4</v>
      </c>
    </row>
    <row r="18" spans="1:15" x14ac:dyDescent="0.25">
      <c r="C18">
        <f>SLOPE(H4:H16,F4:F16)</f>
        <v>1.2314065934065934E-3</v>
      </c>
      <c r="D18">
        <f>1/C18</f>
        <v>812.07945885166612</v>
      </c>
      <c r="E18" t="s">
        <v>8</v>
      </c>
      <c r="K18" s="2">
        <v>14.7</v>
      </c>
      <c r="L18" s="2">
        <v>0.37</v>
      </c>
      <c r="M18" s="2">
        <f t="shared" si="2"/>
        <v>3.6999999999999999E-4</v>
      </c>
    </row>
    <row r="19" spans="1:15" x14ac:dyDescent="0.25">
      <c r="D19">
        <f>((D18-820)/820)*100</f>
        <v>-0.96591965223583931</v>
      </c>
      <c r="K19" s="2">
        <v>19.600000000000001</v>
      </c>
      <c r="L19" s="2">
        <v>0.37</v>
      </c>
      <c r="M19" s="2">
        <f t="shared" si="2"/>
        <v>3.6999999999999999E-4</v>
      </c>
    </row>
    <row r="20" spans="1:15" x14ac:dyDescent="0.25">
      <c r="K20" s="3">
        <v>0</v>
      </c>
      <c r="L20" s="3">
        <v>0</v>
      </c>
      <c r="M20" s="3">
        <v>0</v>
      </c>
    </row>
    <row r="22" spans="1:15" x14ac:dyDescent="0.25">
      <c r="O22" t="s">
        <v>5</v>
      </c>
    </row>
    <row r="23" spans="1:15" x14ac:dyDescent="0.25">
      <c r="O23" t="s">
        <v>4</v>
      </c>
    </row>
    <row r="24" spans="1:15" x14ac:dyDescent="0.25">
      <c r="O24" t="s">
        <v>0</v>
      </c>
    </row>
    <row r="25" spans="1:15" x14ac:dyDescent="0.25">
      <c r="O25">
        <v>2.6</v>
      </c>
    </row>
    <row r="26" spans="1:15" x14ac:dyDescent="0.25">
      <c r="O26">
        <v>4.2</v>
      </c>
    </row>
    <row r="27" spans="1:15" x14ac:dyDescent="0.25">
      <c r="O27">
        <v>6.4</v>
      </c>
    </row>
    <row r="28" spans="1:15" x14ac:dyDescent="0.25">
      <c r="O28">
        <v>8.5</v>
      </c>
    </row>
    <row r="29" spans="1:15" x14ac:dyDescent="0.25">
      <c r="O29">
        <v>10.6</v>
      </c>
    </row>
    <row r="30" spans="1:15" x14ac:dyDescent="0.25">
      <c r="O30">
        <v>12.2</v>
      </c>
    </row>
    <row r="31" spans="1:15" x14ac:dyDescent="0.25">
      <c r="O31">
        <v>14.3</v>
      </c>
    </row>
    <row r="32" spans="1:15" x14ac:dyDescent="0.25">
      <c r="O32">
        <v>15.5</v>
      </c>
    </row>
    <row r="33" spans="1:15" x14ac:dyDescent="0.25">
      <c r="O33">
        <v>17</v>
      </c>
    </row>
    <row r="34" spans="1:15" x14ac:dyDescent="0.25">
      <c r="O34">
        <v>19.100000000000001</v>
      </c>
    </row>
    <row r="35" spans="1:15" x14ac:dyDescent="0.25">
      <c r="O35">
        <v>21</v>
      </c>
    </row>
    <row r="36" spans="1:15" x14ac:dyDescent="0.25">
      <c r="O36">
        <v>0</v>
      </c>
    </row>
    <row r="47" spans="1:15" ht="26.25" x14ac:dyDescent="0.4">
      <c r="A47" s="7" t="s">
        <v>11</v>
      </c>
      <c r="I47" s="7" t="s">
        <v>11</v>
      </c>
    </row>
    <row r="49" spans="2:16" x14ac:dyDescent="0.25">
      <c r="B49" t="s">
        <v>20</v>
      </c>
      <c r="K49" t="s">
        <v>19</v>
      </c>
    </row>
    <row r="51" spans="2:16" x14ac:dyDescent="0.25">
      <c r="B51" s="2" t="s">
        <v>10</v>
      </c>
      <c r="C51" s="2"/>
      <c r="D51" s="2"/>
      <c r="E51" s="2"/>
      <c r="F51" s="2"/>
      <c r="K51" s="2"/>
      <c r="L51" s="2"/>
      <c r="M51" s="2" t="s">
        <v>6</v>
      </c>
      <c r="N51" s="2"/>
      <c r="O51" s="2"/>
      <c r="P51" s="2"/>
    </row>
    <row r="52" spans="2:16" x14ac:dyDescent="0.25">
      <c r="B52" s="2" t="s">
        <v>6</v>
      </c>
      <c r="C52" s="2"/>
      <c r="D52" s="2"/>
      <c r="E52" s="2"/>
      <c r="F52" s="2"/>
      <c r="K52" s="2" t="s">
        <v>5</v>
      </c>
      <c r="L52" s="2"/>
      <c r="M52" s="2"/>
      <c r="N52" s="2"/>
      <c r="O52" s="2"/>
      <c r="P52" s="2"/>
    </row>
    <row r="53" spans="2:16" x14ac:dyDescent="0.25">
      <c r="B53" s="2" t="s">
        <v>0</v>
      </c>
      <c r="C53" s="2" t="s">
        <v>22</v>
      </c>
      <c r="D53" s="2" t="s">
        <v>12</v>
      </c>
      <c r="E53" s="2" t="s">
        <v>13</v>
      </c>
      <c r="F53" s="2" t="s">
        <v>14</v>
      </c>
      <c r="G53" s="4" t="s">
        <v>15</v>
      </c>
      <c r="K53" s="2" t="s">
        <v>4</v>
      </c>
      <c r="L53" s="2"/>
      <c r="M53" s="2"/>
      <c r="N53" s="2"/>
      <c r="O53" s="2"/>
      <c r="P53" s="2"/>
    </row>
    <row r="54" spans="2:16" x14ac:dyDescent="0.25">
      <c r="B54" s="2">
        <v>2.4</v>
      </c>
      <c r="C54" s="2">
        <v>2</v>
      </c>
      <c r="D54" s="2">
        <f>C54/1000</f>
        <v>2E-3</v>
      </c>
      <c r="E54" s="2">
        <f>B54/D54</f>
        <v>1200</v>
      </c>
      <c r="F54" s="2">
        <f>E54-820</f>
        <v>380</v>
      </c>
      <c r="G54" s="2">
        <f>B54/F54</f>
        <v>6.3157894736842104E-3</v>
      </c>
      <c r="K54" s="2" t="s">
        <v>0</v>
      </c>
      <c r="L54" s="2" t="s">
        <v>2</v>
      </c>
      <c r="M54" s="2" t="s">
        <v>3</v>
      </c>
      <c r="N54" s="2" t="s">
        <v>16</v>
      </c>
      <c r="O54" s="2" t="s">
        <v>17</v>
      </c>
      <c r="P54" s="2" t="s">
        <v>18</v>
      </c>
    </row>
    <row r="55" spans="2:16" x14ac:dyDescent="0.25">
      <c r="B55" s="2">
        <v>4.9000000000000004</v>
      </c>
      <c r="C55" s="2">
        <v>5.0999999999999996</v>
      </c>
      <c r="D55" s="2">
        <f t="shared" ref="D55:D64" si="3">C55/1000</f>
        <v>5.0999999999999995E-3</v>
      </c>
      <c r="E55" s="2">
        <f t="shared" ref="E55:E64" si="4">B55/D55</f>
        <v>960.78431372549039</v>
      </c>
      <c r="F55" s="2">
        <f t="shared" ref="F55:F64" si="5">E55-820</f>
        <v>140.78431372549039</v>
      </c>
      <c r="G55" s="2">
        <f t="shared" ref="G55:G64" si="6">B55/F55</f>
        <v>3.4805013927576553E-2</v>
      </c>
      <c r="K55" s="2">
        <v>2.6</v>
      </c>
      <c r="L55" s="2">
        <v>0.09</v>
      </c>
      <c r="M55" s="2">
        <f>L55/1000</f>
        <v>8.9999999999999992E-5</v>
      </c>
      <c r="N55" s="2">
        <f>K55/M55</f>
        <v>28888.888888888894</v>
      </c>
      <c r="O55" s="2">
        <f>N55-820</f>
        <v>28068.888888888894</v>
      </c>
      <c r="P55" s="2">
        <f>K55/O55</f>
        <v>9.2629245507085727E-5</v>
      </c>
    </row>
    <row r="56" spans="2:16" x14ac:dyDescent="0.25">
      <c r="B56" s="2">
        <v>6.5</v>
      </c>
      <c r="C56" s="2">
        <v>7.1</v>
      </c>
      <c r="D56" s="2">
        <f t="shared" si="3"/>
        <v>7.0999999999999995E-3</v>
      </c>
      <c r="E56" s="2">
        <f t="shared" si="4"/>
        <v>915.49295774647896</v>
      </c>
      <c r="F56" s="2">
        <f t="shared" si="5"/>
        <v>95.492957746478965</v>
      </c>
      <c r="G56" s="2">
        <f t="shared" si="6"/>
        <v>6.8067846607669555E-2</v>
      </c>
      <c r="K56" s="2">
        <v>4.2</v>
      </c>
      <c r="L56" s="2">
        <v>2.8</v>
      </c>
      <c r="M56" s="2">
        <f t="shared" ref="M56:M65" si="7">L56/1000</f>
        <v>2.8E-3</v>
      </c>
      <c r="N56" s="2">
        <f t="shared" ref="N56:N66" si="8">K56/M56</f>
        <v>1500</v>
      </c>
      <c r="O56" s="2">
        <f t="shared" ref="O56:O66" si="9">N56-820</f>
        <v>680</v>
      </c>
      <c r="P56" s="2">
        <f t="shared" ref="P56:P66" si="10">K56/O56</f>
        <v>6.1764705882352946E-3</v>
      </c>
    </row>
    <row r="57" spans="2:16" x14ac:dyDescent="0.25">
      <c r="B57" s="2">
        <v>8.6</v>
      </c>
      <c r="C57" s="2">
        <v>9.6</v>
      </c>
      <c r="D57" s="2">
        <f t="shared" si="3"/>
        <v>9.5999999999999992E-3</v>
      </c>
      <c r="E57" s="2">
        <f t="shared" si="4"/>
        <v>895.83333333333337</v>
      </c>
      <c r="F57" s="2">
        <f t="shared" si="5"/>
        <v>75.833333333333371</v>
      </c>
      <c r="G57" s="2">
        <f t="shared" si="6"/>
        <v>0.11340659340659334</v>
      </c>
      <c r="K57" s="2">
        <v>6.4</v>
      </c>
      <c r="L57" s="2">
        <v>5.3</v>
      </c>
      <c r="M57" s="2">
        <f t="shared" si="7"/>
        <v>5.3E-3</v>
      </c>
      <c r="N57" s="2">
        <f t="shared" si="8"/>
        <v>1207.5471698113208</v>
      </c>
      <c r="O57" s="2">
        <f t="shared" si="9"/>
        <v>387.54716981132083</v>
      </c>
      <c r="P57" s="2">
        <f t="shared" si="10"/>
        <v>1.6514118792599803E-2</v>
      </c>
    </row>
    <row r="58" spans="2:16" x14ac:dyDescent="0.25">
      <c r="B58" s="2">
        <v>9.5</v>
      </c>
      <c r="C58" s="2">
        <v>10.7</v>
      </c>
      <c r="D58" s="2">
        <f t="shared" si="3"/>
        <v>1.0699999999999999E-2</v>
      </c>
      <c r="E58" s="2">
        <f t="shared" si="4"/>
        <v>887.85046728971963</v>
      </c>
      <c r="F58" s="2">
        <f t="shared" si="5"/>
        <v>67.850467289719631</v>
      </c>
      <c r="G58" s="2">
        <f t="shared" si="6"/>
        <v>0.14001377410468319</v>
      </c>
      <c r="K58" s="2">
        <v>8.5</v>
      </c>
      <c r="L58" s="2">
        <v>7.9</v>
      </c>
      <c r="M58" s="2">
        <f t="shared" si="7"/>
        <v>7.9000000000000008E-3</v>
      </c>
      <c r="N58" s="2">
        <f t="shared" si="8"/>
        <v>1075.9493670886075</v>
      </c>
      <c r="O58" s="2">
        <f t="shared" si="9"/>
        <v>255.94936708860746</v>
      </c>
      <c r="P58" s="2">
        <f t="shared" si="10"/>
        <v>3.3209693372898141E-2</v>
      </c>
    </row>
    <row r="59" spans="2:16" x14ac:dyDescent="0.25">
      <c r="B59" s="2">
        <v>11.3</v>
      </c>
      <c r="C59" s="2">
        <v>13</v>
      </c>
      <c r="D59" s="2">
        <f t="shared" si="3"/>
        <v>1.2999999999999999E-2</v>
      </c>
      <c r="E59" s="2">
        <f t="shared" si="4"/>
        <v>869.23076923076928</v>
      </c>
      <c r="F59" s="2">
        <f t="shared" si="5"/>
        <v>49.230769230769283</v>
      </c>
      <c r="G59" s="2">
        <f t="shared" si="6"/>
        <v>0.22953124999999977</v>
      </c>
      <c r="K59" s="2">
        <v>10.6</v>
      </c>
      <c r="L59" s="2">
        <v>10.3</v>
      </c>
      <c r="M59" s="2">
        <f t="shared" si="7"/>
        <v>1.03E-2</v>
      </c>
      <c r="N59" s="2">
        <f t="shared" si="8"/>
        <v>1029.1262135922329</v>
      </c>
      <c r="O59" s="2">
        <f t="shared" si="9"/>
        <v>209.12621359223294</v>
      </c>
      <c r="P59" s="2">
        <f t="shared" si="10"/>
        <v>5.0687093779015799E-2</v>
      </c>
    </row>
    <row r="60" spans="2:16" x14ac:dyDescent="0.25">
      <c r="B60" s="2">
        <v>13.2</v>
      </c>
      <c r="C60" s="2">
        <v>15.3</v>
      </c>
      <c r="D60" s="2">
        <f t="shared" si="3"/>
        <v>1.5300000000000001E-2</v>
      </c>
      <c r="E60" s="2">
        <f t="shared" si="4"/>
        <v>862.74509803921558</v>
      </c>
      <c r="F60" s="2">
        <f t="shared" si="5"/>
        <v>42.745098039215577</v>
      </c>
      <c r="G60" s="2">
        <f t="shared" si="6"/>
        <v>0.30880733944954208</v>
      </c>
      <c r="K60" s="2">
        <v>12.2</v>
      </c>
      <c r="L60" s="2">
        <v>12.3</v>
      </c>
      <c r="M60" s="2">
        <f t="shared" si="7"/>
        <v>1.23E-2</v>
      </c>
      <c r="N60" s="2">
        <f t="shared" si="8"/>
        <v>991.86991869918688</v>
      </c>
      <c r="O60" s="2">
        <f t="shared" si="9"/>
        <v>171.86991869918688</v>
      </c>
      <c r="P60" s="2">
        <f t="shared" si="10"/>
        <v>7.0983916745506193E-2</v>
      </c>
    </row>
    <row r="61" spans="2:16" x14ac:dyDescent="0.25">
      <c r="B61" s="2">
        <v>16.100000000000001</v>
      </c>
      <c r="C61" s="2">
        <v>18.899999999999999</v>
      </c>
      <c r="D61" s="2">
        <f t="shared" si="3"/>
        <v>1.89E-2</v>
      </c>
      <c r="E61" s="2">
        <f t="shared" si="4"/>
        <v>851.85185185185196</v>
      </c>
      <c r="F61" s="2">
        <f t="shared" si="5"/>
        <v>31.851851851851961</v>
      </c>
      <c r="G61" s="2">
        <f t="shared" si="6"/>
        <v>0.50546511627906809</v>
      </c>
      <c r="K61" s="2">
        <v>14.3</v>
      </c>
      <c r="L61" s="2">
        <v>14.8</v>
      </c>
      <c r="M61" s="2">
        <f t="shared" si="7"/>
        <v>1.4800000000000001E-2</v>
      </c>
      <c r="N61" s="2">
        <f t="shared" si="8"/>
        <v>966.21621621621625</v>
      </c>
      <c r="O61" s="2">
        <f t="shared" si="9"/>
        <v>146.21621621621625</v>
      </c>
      <c r="P61" s="2">
        <f t="shared" si="10"/>
        <v>9.780036968576708E-2</v>
      </c>
    </row>
    <row r="62" spans="2:16" x14ac:dyDescent="0.25">
      <c r="B62" s="2">
        <v>18.399999999999999</v>
      </c>
      <c r="C62" s="2">
        <v>21.9</v>
      </c>
      <c r="D62" s="2">
        <f t="shared" si="3"/>
        <v>2.1899999999999999E-2</v>
      </c>
      <c r="E62" s="2">
        <f t="shared" si="4"/>
        <v>840.18264840182644</v>
      </c>
      <c r="F62" s="2">
        <f t="shared" si="5"/>
        <v>20.182648401826441</v>
      </c>
      <c r="G62" s="2">
        <f t="shared" si="6"/>
        <v>0.91167420814479827</v>
      </c>
      <c r="K62" s="2">
        <v>15.5</v>
      </c>
      <c r="L62" s="2">
        <v>16.2</v>
      </c>
      <c r="M62" s="2">
        <f t="shared" si="7"/>
        <v>1.6199999999999999E-2</v>
      </c>
      <c r="N62" s="2">
        <f t="shared" si="8"/>
        <v>956.79012345679018</v>
      </c>
      <c r="O62" s="2">
        <f t="shared" si="9"/>
        <v>136.79012345679018</v>
      </c>
      <c r="P62" s="2">
        <f t="shared" si="10"/>
        <v>0.11331227436823099</v>
      </c>
    </row>
    <row r="63" spans="2:16" x14ac:dyDescent="0.25">
      <c r="B63" s="2">
        <v>20.3</v>
      </c>
      <c r="C63" s="2">
        <v>24.2</v>
      </c>
      <c r="D63" s="2">
        <f t="shared" si="3"/>
        <v>2.4199999999999999E-2</v>
      </c>
      <c r="E63" s="2">
        <f t="shared" si="4"/>
        <v>838.84297520661164</v>
      </c>
      <c r="F63" s="2">
        <f t="shared" si="5"/>
        <v>18.842975206611641</v>
      </c>
      <c r="G63" s="2">
        <f t="shared" si="6"/>
        <v>1.0773245614035047</v>
      </c>
      <c r="K63" s="2">
        <v>17</v>
      </c>
      <c r="L63" s="2">
        <v>18.100000000000001</v>
      </c>
      <c r="M63" s="2">
        <f t="shared" si="7"/>
        <v>1.8100000000000002E-2</v>
      </c>
      <c r="N63" s="2">
        <f t="shared" si="8"/>
        <v>939.2265193370165</v>
      </c>
      <c r="O63" s="2">
        <f t="shared" si="9"/>
        <v>119.2265193370165</v>
      </c>
      <c r="P63" s="2">
        <f t="shared" si="10"/>
        <v>0.14258572752548665</v>
      </c>
    </row>
    <row r="64" spans="2:16" x14ac:dyDescent="0.25">
      <c r="B64" s="2">
        <v>0</v>
      </c>
      <c r="C64" s="2">
        <v>0</v>
      </c>
      <c r="D64" s="2">
        <f t="shared" si="3"/>
        <v>0</v>
      </c>
      <c r="E64" s="2">
        <v>0</v>
      </c>
      <c r="F64" s="2">
        <v>0</v>
      </c>
      <c r="G64" s="2">
        <v>0</v>
      </c>
      <c r="K64" s="2">
        <v>19.100000000000001</v>
      </c>
      <c r="L64" s="2">
        <v>20.7</v>
      </c>
      <c r="M64" s="2">
        <f t="shared" si="7"/>
        <v>2.07E-2</v>
      </c>
      <c r="N64" s="2">
        <f t="shared" si="8"/>
        <v>922.70531400966195</v>
      </c>
      <c r="O64" s="2">
        <f t="shared" si="9"/>
        <v>102.70531400966195</v>
      </c>
      <c r="P64" s="2">
        <f t="shared" si="10"/>
        <v>0.18596895578551251</v>
      </c>
    </row>
    <row r="65" spans="11:16" x14ac:dyDescent="0.25">
      <c r="K65" s="2">
        <v>21</v>
      </c>
      <c r="L65" s="2">
        <v>23</v>
      </c>
      <c r="M65" s="2">
        <f t="shared" si="7"/>
        <v>2.3E-2</v>
      </c>
      <c r="N65" s="2">
        <f t="shared" si="8"/>
        <v>913.04347826086962</v>
      </c>
      <c r="O65" s="2">
        <f t="shared" si="9"/>
        <v>93.04347826086962</v>
      </c>
      <c r="P65" s="2">
        <f t="shared" si="10"/>
        <v>0.22570093457943913</v>
      </c>
    </row>
    <row r="66" spans="11:16" x14ac:dyDescent="0.25">
      <c r="K66" s="2">
        <v>0</v>
      </c>
      <c r="L66" s="2"/>
      <c r="M66" s="2"/>
      <c r="N66" s="2">
        <v>0</v>
      </c>
      <c r="O66" s="2">
        <v>0</v>
      </c>
      <c r="P66" s="2">
        <v>0</v>
      </c>
    </row>
  </sheetData>
  <printOptions gridLines="1"/>
  <pageMargins left="0.25" right="0.2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Connecticut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NGranucci</cp:lastModifiedBy>
  <cp:lastPrinted>2014-05-30T21:57:31Z</cp:lastPrinted>
  <dcterms:created xsi:type="dcterms:W3CDTF">2014-05-30T15:41:28Z</dcterms:created>
  <dcterms:modified xsi:type="dcterms:W3CDTF">2014-05-31T11:23:36Z</dcterms:modified>
</cp:coreProperties>
</file>